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<sst xmlns="http://schemas.openxmlformats.org/spreadsheetml/2006/main" count="61" uniqueCount="45">
  <si>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</si>
  <si>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</si>
  <si>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</si>
  <si>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</si>
  <si>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</si>
  <si>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</si>
  <si>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</si>
  <si>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</si>
  <si>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</si>
  <si>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</si>
  <si>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</si>
  <si>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</si>
  <si>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</si>
  <si>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</si>
  <si>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</si>
  <si>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</si>
  <si>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</si>
  <si>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</si>
  <si>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　其他支出</t>
  </si>
  <si>
    <t>比較增減(-)</t>
  </si>
  <si>
    <r>
      <t xml:space="preserve">  </t>
    </r>
    <r>
      <rPr>
        <sz val="12"/>
        <rFont val="華康中明體"/>
        <family val="3"/>
      </rPr>
      <t>利息收入</t>
    </r>
  </si>
  <si>
    <t>　獎學金支出</t>
  </si>
  <si>
    <t>賸餘之部</t>
  </si>
  <si>
    <t>　本期賸餘</t>
  </si>
  <si>
    <t>　前期未分配賸餘</t>
  </si>
  <si>
    <t>分配之部</t>
  </si>
  <si>
    <t>　填補累積短絀</t>
  </si>
  <si>
    <t>未分配賸餘</t>
  </si>
  <si>
    <t>劉竹琛先生警察子女獎學基金收支餘絀表</t>
  </si>
  <si>
    <t>劉竹琛先生警察子女獎學基金餘絀撥補表</t>
  </si>
  <si>
    <t>劉竹琛先生警察子女獎學基金現金流量表</t>
  </si>
  <si>
    <t>融資活動之現金流量</t>
  </si>
  <si>
    <t>　　融資活動之淨現金流入（流出－）</t>
  </si>
  <si>
    <t>現金及約當現金之淨增（淨減－）</t>
  </si>
  <si>
    <t>　增加基金</t>
  </si>
  <si>
    <t>短絀之部</t>
  </si>
  <si>
    <t>　本期短絀</t>
  </si>
  <si>
    <t>　前期待填補之短絀</t>
  </si>
  <si>
    <t>填補之部</t>
  </si>
  <si>
    <t>待填補之短絀</t>
  </si>
  <si>
    <t>　撥用賸餘</t>
  </si>
  <si>
    <t>　　　　　　　　　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</si>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</sst>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sz val="12"/>
      <color indexed="8"/>
      <name val="華康中黑體"/>
      <family val="3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華康中明體"/>
      <family val="3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15" fillId="0" borderId="0" xfId="0" applyFont="1" applyAlignment="1" applyProtection="1">
      <alignment/>
      <protection/>
    </xf>
    <xf numFmtId="176" fontId="9" fillId="0" borderId="11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178" fontId="19" fillId="0" borderId="4" xfId="0" applyNumberFormat="1" applyFont="1" applyBorder="1" applyAlignment="1" applyProtection="1">
      <alignment vertical="center"/>
      <protection/>
    </xf>
    <xf numFmtId="180" fontId="19" fillId="0" borderId="4" xfId="0" applyNumberFormat="1" applyFont="1" applyBorder="1" applyAlignment="1">
      <alignment vertical="center"/>
    </xf>
    <xf numFmtId="179" fontId="19" fillId="0" borderId="4" xfId="0" applyNumberFormat="1" applyFont="1" applyBorder="1" applyAlignment="1">
      <alignment vertical="center"/>
    </xf>
    <xf numFmtId="176" fontId="19" fillId="0" borderId="7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1" fillId="0" borderId="3" xfId="0" applyFont="1" applyBorder="1" applyAlignment="1">
      <alignment vertical="center"/>
    </xf>
    <xf numFmtId="179" fontId="22" fillId="0" borderId="4" xfId="0" applyNumberFormat="1" applyFont="1" applyBorder="1" applyAlignment="1" applyProtection="1">
      <alignment vertical="center"/>
      <protection locked="0"/>
    </xf>
    <xf numFmtId="180" fontId="22" fillId="0" borderId="4" xfId="0" applyNumberFormat="1" applyFont="1" applyBorder="1" applyAlignment="1">
      <alignment vertical="center"/>
    </xf>
    <xf numFmtId="179" fontId="22" fillId="0" borderId="4" xfId="0" applyNumberFormat="1" applyFont="1" applyBorder="1" applyAlignment="1">
      <alignment vertical="center"/>
    </xf>
    <xf numFmtId="176" fontId="22" fillId="0" borderId="7" xfId="0" applyNumberFormat="1" applyFont="1" applyBorder="1" applyAlignment="1">
      <alignment vertical="center"/>
    </xf>
    <xf numFmtId="178" fontId="22" fillId="0" borderId="4" xfId="0" applyNumberFormat="1" applyFont="1" applyBorder="1" applyAlignment="1" applyProtection="1">
      <alignment vertical="center"/>
      <protection locked="0"/>
    </xf>
    <xf numFmtId="178" fontId="19" fillId="0" borderId="4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3" fillId="0" borderId="9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distributed" vertical="center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view="pageBreakPreview" zoomScaleSheetLayoutView="100" workbookViewId="0" topLeftCell="A10">
      <selection activeCell="K16" sqref="K16"/>
    </sheetView>
  </sheetViews>
  <sheetFormatPr defaultColWidth="9.00390625" defaultRowHeight="16.5"/>
  <cols>
    <col min="1" max="1" width="24.25390625" style="0" customWidth="1"/>
    <col min="2" max="2" width="14.625" style="0" customWidth="1"/>
    <col min="3" max="3" width="8.625" style="0" customWidth="1"/>
    <col min="4" max="4" width="13.50390625" style="0" customWidth="1"/>
    <col min="5" max="5" width="9.875" style="0" customWidth="1"/>
    <col min="6" max="6" width="14.625" style="0" customWidth="1"/>
    <col min="7" max="7" width="8.625" style="0" customWidth="1"/>
  </cols>
  <sheetData>
    <row r="1" spans="1:7" ht="26.25" customHeight="1">
      <c r="A1" s="97" t="s">
        <v>28</v>
      </c>
      <c r="B1" s="97"/>
      <c r="C1" s="97"/>
      <c r="D1" s="97"/>
      <c r="E1" s="97"/>
      <c r="F1" s="97"/>
      <c r="G1" s="97"/>
    </row>
    <row r="2" spans="1:7" s="91" customFormat="1" ht="18" customHeight="1" thickBot="1">
      <c r="A2" s="75" t="s">
        <v>41</v>
      </c>
      <c r="B2" s="103" t="s">
        <v>44</v>
      </c>
      <c r="C2" s="104"/>
      <c r="D2" s="104"/>
      <c r="E2" s="104"/>
      <c r="F2" s="90"/>
      <c r="G2" s="64" t="s">
        <v>0</v>
      </c>
    </row>
    <row r="3" spans="1:7" ht="21" customHeight="1">
      <c r="A3" s="98" t="s">
        <v>1</v>
      </c>
      <c r="B3" s="102" t="s">
        <v>2</v>
      </c>
      <c r="C3" s="102"/>
      <c r="D3" s="102" t="s">
        <v>3</v>
      </c>
      <c r="E3" s="102"/>
      <c r="F3" s="100" t="s">
        <v>19</v>
      </c>
      <c r="G3" s="101"/>
    </row>
    <row r="4" spans="1:7" ht="21" customHeight="1">
      <c r="A4" s="99"/>
      <c r="B4" s="58" t="s">
        <v>4</v>
      </c>
      <c r="C4" s="59" t="s">
        <v>5</v>
      </c>
      <c r="D4" s="58" t="s">
        <v>4</v>
      </c>
      <c r="E4" s="59" t="s">
        <v>5</v>
      </c>
      <c r="F4" s="58" t="s">
        <v>4</v>
      </c>
      <c r="G4" s="60" t="s">
        <v>5</v>
      </c>
    </row>
    <row r="5" spans="1:7" s="51" customFormat="1" ht="18.75" customHeight="1">
      <c r="A5" s="56" t="s">
        <v>11</v>
      </c>
      <c r="B5" s="55">
        <f>SUM(B6:B6)</f>
        <v>32</v>
      </c>
      <c r="C5" s="6">
        <f aca="true" t="shared" si="0" ref="C5:C10">IF(OR($B$5=0,B5=0),0,IF(ROUND((B5/$B$5*10000),0)=0,0,ROUND((B5/$B$5)*100,2)))</f>
        <v>100</v>
      </c>
      <c r="D5" s="55">
        <f>SUM(D6:D6)</f>
        <v>37</v>
      </c>
      <c r="E5" s="6">
        <f aca="true" t="shared" si="1" ref="E5:E10">IF(OR($D$5=0,D5=0),0,IF(ROUND((D5/$D$5*10000),0)=0,0,ROUND((D5/$D$5)*100,2)))</f>
        <v>100</v>
      </c>
      <c r="F5" s="55">
        <f aca="true" t="shared" si="2" ref="F5:F10">B5-D5</f>
        <v>-5</v>
      </c>
      <c r="G5" s="61">
        <f aca="true" t="shared" si="3" ref="G5:G10">IF(OR(D5=0,F5=0),0,IF(ROUND((F5/D5*10000),0)=0,0,ABS(ROUND((F5/D5)*100,2))))</f>
        <v>13.51</v>
      </c>
    </row>
    <row r="6" spans="1:7" ht="18.75" customHeight="1">
      <c r="A6" s="57" t="s">
        <v>20</v>
      </c>
      <c r="B6" s="10">
        <v>32</v>
      </c>
      <c r="C6" s="11">
        <f t="shared" si="0"/>
        <v>100</v>
      </c>
      <c r="D6" s="10">
        <v>37</v>
      </c>
      <c r="E6" s="11">
        <f t="shared" si="1"/>
        <v>100</v>
      </c>
      <c r="F6" s="62">
        <f t="shared" si="2"/>
        <v>-5</v>
      </c>
      <c r="G6" s="63">
        <f t="shared" si="3"/>
        <v>13.51</v>
      </c>
    </row>
    <row r="7" spans="1:7" s="51" customFormat="1" ht="18.75" customHeight="1">
      <c r="A7" s="56" t="s">
        <v>12</v>
      </c>
      <c r="B7" s="55">
        <f>SUM(B8:B9)</f>
        <v>47</v>
      </c>
      <c r="C7" s="6">
        <f>IF(OR($B$5=0,B7=0),0,IF(ROUND((B7/$B$5*10000),0)=0,0,ROUND((B7/$B$5)*100,2)))</f>
        <v>146.88</v>
      </c>
      <c r="D7" s="55">
        <f>SUM(D8:D9)</f>
        <v>47</v>
      </c>
      <c r="E7" s="6">
        <f t="shared" si="1"/>
        <v>127.03</v>
      </c>
      <c r="F7" s="55">
        <f t="shared" si="2"/>
        <v>0</v>
      </c>
      <c r="G7" s="61">
        <f t="shared" si="3"/>
        <v>0</v>
      </c>
    </row>
    <row r="8" spans="1:7" ht="18.75" customHeight="1">
      <c r="A8" s="57" t="s">
        <v>21</v>
      </c>
      <c r="B8" s="10">
        <v>42</v>
      </c>
      <c r="C8" s="11">
        <f t="shared" si="0"/>
        <v>131.25</v>
      </c>
      <c r="D8" s="10">
        <v>42</v>
      </c>
      <c r="E8" s="11">
        <f t="shared" si="1"/>
        <v>113.51</v>
      </c>
      <c r="F8" s="62">
        <f t="shared" si="2"/>
        <v>0</v>
      </c>
      <c r="G8" s="63">
        <f t="shared" si="3"/>
        <v>0</v>
      </c>
    </row>
    <row r="9" spans="1:7" ht="18.75" customHeight="1">
      <c r="A9" s="57" t="s">
        <v>18</v>
      </c>
      <c r="B9" s="10">
        <v>5</v>
      </c>
      <c r="C9" s="11">
        <f t="shared" si="0"/>
        <v>15.63</v>
      </c>
      <c r="D9" s="10">
        <v>5</v>
      </c>
      <c r="E9" s="11">
        <f t="shared" si="1"/>
        <v>13.51</v>
      </c>
      <c r="F9" s="62">
        <f t="shared" si="2"/>
        <v>0</v>
      </c>
      <c r="G9" s="63">
        <f t="shared" si="3"/>
        <v>0</v>
      </c>
    </row>
    <row r="10" spans="1:7" s="51" customFormat="1" ht="18.75" customHeight="1">
      <c r="A10" s="56" t="s">
        <v>13</v>
      </c>
      <c r="B10" s="55">
        <f>B5-B7</f>
        <v>-15</v>
      </c>
      <c r="C10" s="6">
        <f t="shared" si="0"/>
        <v>-46.88</v>
      </c>
      <c r="D10" s="55">
        <f>D5-D7</f>
        <v>-10</v>
      </c>
      <c r="E10" s="6">
        <f t="shared" si="1"/>
        <v>-27.03</v>
      </c>
      <c r="F10" s="55">
        <f t="shared" si="2"/>
        <v>-5</v>
      </c>
      <c r="G10" s="61">
        <f t="shared" si="3"/>
        <v>50</v>
      </c>
    </row>
    <row r="11" spans="1:7" ht="18.75" customHeight="1">
      <c r="A11" s="9" t="s">
        <v>14</v>
      </c>
      <c r="B11" s="10"/>
      <c r="C11" s="11"/>
      <c r="D11" s="10"/>
      <c r="E11" s="11"/>
      <c r="F11" s="12"/>
      <c r="G11" s="49"/>
    </row>
    <row r="12" spans="1:7" ht="18.75" customHeight="1">
      <c r="A12" s="9"/>
      <c r="B12" s="10"/>
      <c r="C12" s="11"/>
      <c r="D12" s="10"/>
      <c r="E12" s="11"/>
      <c r="F12" s="12"/>
      <c r="G12" s="49"/>
    </row>
    <row r="13" spans="1:7" ht="18.75" customHeight="1">
      <c r="A13" s="9"/>
      <c r="B13" s="10"/>
      <c r="C13" s="11"/>
      <c r="D13" s="10"/>
      <c r="E13" s="11"/>
      <c r="F13" s="12"/>
      <c r="G13" s="49"/>
    </row>
    <row r="14" spans="1:7" ht="18.75" customHeight="1">
      <c r="A14" s="9"/>
      <c r="B14" s="10"/>
      <c r="C14" s="11"/>
      <c r="D14" s="10"/>
      <c r="E14" s="11"/>
      <c r="F14" s="12"/>
      <c r="G14" s="49"/>
    </row>
    <row r="15" spans="1:7" ht="18.75" customHeight="1">
      <c r="A15" s="9"/>
      <c r="B15" s="10"/>
      <c r="C15" s="11"/>
      <c r="D15" s="10"/>
      <c r="E15" s="11"/>
      <c r="F15" s="12"/>
      <c r="G15" s="49"/>
    </row>
    <row r="16" spans="1:7" ht="18.75" customHeight="1">
      <c r="A16" s="9"/>
      <c r="B16" s="10"/>
      <c r="C16" s="11"/>
      <c r="D16" s="10"/>
      <c r="E16" s="11"/>
      <c r="F16" s="12"/>
      <c r="G16" s="49"/>
    </row>
    <row r="17" spans="1:7" ht="18.75" customHeight="1">
      <c r="A17" s="9"/>
      <c r="B17" s="10"/>
      <c r="C17" s="11"/>
      <c r="D17" s="10"/>
      <c r="E17" s="11"/>
      <c r="F17" s="12"/>
      <c r="G17" s="49"/>
    </row>
    <row r="18" spans="1:7" ht="18.75" customHeight="1">
      <c r="A18" s="9"/>
      <c r="B18" s="10"/>
      <c r="C18" s="11"/>
      <c r="D18" s="10"/>
      <c r="E18" s="11"/>
      <c r="F18" s="12"/>
      <c r="G18" s="49"/>
    </row>
    <row r="19" spans="1:7" ht="18.75" customHeight="1">
      <c r="A19" s="9"/>
      <c r="B19" s="10"/>
      <c r="C19" s="11"/>
      <c r="D19" s="10"/>
      <c r="E19" s="11"/>
      <c r="F19" s="12"/>
      <c r="G19" s="49"/>
    </row>
    <row r="20" spans="1:7" ht="18.75" customHeight="1">
      <c r="A20" s="9"/>
      <c r="B20" s="10"/>
      <c r="C20" s="11"/>
      <c r="D20" s="10"/>
      <c r="E20" s="11"/>
      <c r="F20" s="12"/>
      <c r="G20" s="49"/>
    </row>
    <row r="21" spans="1:7" ht="18.75" customHeight="1">
      <c r="A21" s="9"/>
      <c r="B21" s="10"/>
      <c r="C21" s="11"/>
      <c r="D21" s="10"/>
      <c r="E21" s="11"/>
      <c r="F21" s="12"/>
      <c r="G21" s="49"/>
    </row>
    <row r="22" spans="1:7" ht="18.75" customHeight="1">
      <c r="A22" s="9"/>
      <c r="B22" s="10"/>
      <c r="C22" s="11"/>
      <c r="D22" s="10"/>
      <c r="E22" s="11"/>
      <c r="F22" s="12"/>
      <c r="G22" s="49"/>
    </row>
    <row r="23" spans="1:7" ht="18.75" customHeight="1">
      <c r="A23" s="9"/>
      <c r="B23" s="10"/>
      <c r="C23" s="11"/>
      <c r="D23" s="10"/>
      <c r="E23" s="11"/>
      <c r="F23" s="12"/>
      <c r="G23" s="49"/>
    </row>
    <row r="24" spans="1:7" ht="18.75" customHeight="1">
      <c r="A24" s="9"/>
      <c r="B24" s="10"/>
      <c r="C24" s="11"/>
      <c r="D24" s="10"/>
      <c r="E24" s="11"/>
      <c r="F24" s="12"/>
      <c r="G24" s="49"/>
    </row>
    <row r="25" spans="1:7" ht="18.75" customHeight="1">
      <c r="A25" s="9"/>
      <c r="B25" s="10"/>
      <c r="C25" s="11"/>
      <c r="D25" s="10"/>
      <c r="E25" s="11"/>
      <c r="F25" s="12"/>
      <c r="G25" s="49"/>
    </row>
    <row r="26" spans="1:7" ht="18.75" customHeight="1">
      <c r="A26" s="9"/>
      <c r="B26" s="10"/>
      <c r="C26" s="11"/>
      <c r="D26" s="10"/>
      <c r="E26" s="11"/>
      <c r="F26" s="12"/>
      <c r="G26" s="49"/>
    </row>
    <row r="27" spans="1:7" ht="18.75" customHeight="1">
      <c r="A27" s="9"/>
      <c r="B27" s="10"/>
      <c r="C27" s="11"/>
      <c r="D27" s="10"/>
      <c r="E27" s="11"/>
      <c r="F27" s="12"/>
      <c r="G27" s="49"/>
    </row>
    <row r="28" spans="1:7" ht="18.75" customHeight="1">
      <c r="A28" s="4"/>
      <c r="B28" s="5"/>
      <c r="C28" s="6"/>
      <c r="D28" s="5"/>
      <c r="E28" s="6"/>
      <c r="F28" s="7"/>
      <c r="G28" s="48"/>
    </row>
    <row r="29" spans="1:7" ht="18.75" customHeight="1">
      <c r="A29" s="4"/>
      <c r="B29" s="5"/>
      <c r="C29" s="6"/>
      <c r="D29" s="5"/>
      <c r="E29" s="6"/>
      <c r="F29" s="7"/>
      <c r="G29" s="48"/>
    </row>
    <row r="30" spans="1:7" ht="18.75" customHeight="1">
      <c r="A30" s="4"/>
      <c r="B30" s="5"/>
      <c r="C30" s="6"/>
      <c r="D30" s="5"/>
      <c r="E30" s="6"/>
      <c r="F30" s="7"/>
      <c r="G30" s="48"/>
    </row>
    <row r="31" spans="1:7" ht="18.75" customHeight="1">
      <c r="A31" s="4"/>
      <c r="B31" s="5"/>
      <c r="C31" s="6"/>
      <c r="D31" s="5"/>
      <c r="E31" s="6"/>
      <c r="F31" s="7"/>
      <c r="G31" s="48"/>
    </row>
    <row r="32" spans="1:7" ht="18.75" customHeight="1">
      <c r="A32" s="4"/>
      <c r="B32" s="5"/>
      <c r="C32" s="6"/>
      <c r="D32" s="5"/>
      <c r="E32" s="6"/>
      <c r="F32" s="7"/>
      <c r="G32" s="48"/>
    </row>
    <row r="33" spans="1:7" ht="44.25" customHeight="1">
      <c r="A33" s="4"/>
      <c r="B33" s="5"/>
      <c r="C33" s="6"/>
      <c r="D33" s="5"/>
      <c r="E33" s="6"/>
      <c r="F33" s="7"/>
      <c r="G33" s="48"/>
    </row>
    <row r="34" spans="1:7" ht="18.75" customHeight="1">
      <c r="A34" s="9"/>
      <c r="B34" s="10"/>
      <c r="C34" s="11"/>
      <c r="D34" s="10"/>
      <c r="E34" s="11"/>
      <c r="F34" s="12"/>
      <c r="G34" s="49"/>
    </row>
    <row r="35" spans="1:7" ht="23.25" customHeight="1">
      <c r="A35" s="9"/>
      <c r="B35" s="10"/>
      <c r="C35" s="11"/>
      <c r="D35" s="10"/>
      <c r="E35" s="11"/>
      <c r="F35" s="12"/>
      <c r="G35" s="49"/>
    </row>
    <row r="36" spans="1:7" ht="18.75" customHeight="1">
      <c r="A36" s="4"/>
      <c r="B36" s="5"/>
      <c r="C36" s="6"/>
      <c r="D36" s="5"/>
      <c r="E36" s="6"/>
      <c r="F36" s="7"/>
      <c r="G36" s="48"/>
    </row>
    <row r="37" spans="1:7" ht="18" customHeight="1">
      <c r="A37" s="4"/>
      <c r="B37" s="14"/>
      <c r="C37" s="6"/>
      <c r="D37" s="14"/>
      <c r="E37" s="6"/>
      <c r="F37" s="7"/>
      <c r="G37" s="48"/>
    </row>
    <row r="38" spans="1:7" ht="54.75" customHeight="1" thickBot="1">
      <c r="A38" s="15"/>
      <c r="B38" s="16"/>
      <c r="C38" s="17"/>
      <c r="D38" s="16"/>
      <c r="E38" s="17"/>
      <c r="F38" s="18"/>
      <c r="G38" s="50"/>
    </row>
    <row r="39" spans="1:7" ht="16.5">
      <c r="A39" s="20"/>
      <c r="B39" s="21"/>
      <c r="C39" s="21"/>
      <c r="D39" s="22"/>
      <c r="E39" s="22"/>
      <c r="F39" s="22"/>
      <c r="G39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3">
      <selection activeCell="F14" sqref="F14"/>
    </sheetView>
  </sheetViews>
  <sheetFormatPr defaultColWidth="9.00390625" defaultRowHeight="16.5"/>
  <cols>
    <col min="1" max="1" width="24.00390625" style="0" customWidth="1"/>
    <col min="2" max="2" width="14.625" style="0" customWidth="1"/>
    <col min="4" max="4" width="14.625" style="0" customWidth="1"/>
    <col min="6" max="6" width="14.00390625" style="0" customWidth="1"/>
    <col min="7" max="7" width="8.625" style="0" customWidth="1"/>
  </cols>
  <sheetData>
    <row r="1" spans="1:8" ht="26.25" customHeight="1">
      <c r="A1" s="105" t="s">
        <v>29</v>
      </c>
      <c r="B1" s="105"/>
      <c r="C1" s="105"/>
      <c r="D1" s="105"/>
      <c r="E1" s="105"/>
      <c r="F1" s="105"/>
      <c r="G1" s="105"/>
      <c r="H1" s="24"/>
    </row>
    <row r="2" spans="1:7" s="91" customFormat="1" ht="18.75" customHeight="1" thickBot="1">
      <c r="A2" s="94"/>
      <c r="B2" s="106" t="s">
        <v>43</v>
      </c>
      <c r="C2" s="107"/>
      <c r="D2" s="107"/>
      <c r="E2" s="107"/>
      <c r="F2" s="93"/>
      <c r="G2" s="1" t="s">
        <v>0</v>
      </c>
    </row>
    <row r="3" spans="1:7" ht="21" customHeight="1">
      <c r="A3" s="108" t="s">
        <v>9</v>
      </c>
      <c r="B3" s="110" t="s">
        <v>2</v>
      </c>
      <c r="C3" s="110"/>
      <c r="D3" s="110" t="s">
        <v>3</v>
      </c>
      <c r="E3" s="110"/>
      <c r="F3" s="110" t="s">
        <v>15</v>
      </c>
      <c r="G3" s="111"/>
    </row>
    <row r="4" spans="1:7" ht="21" customHeight="1">
      <c r="A4" s="109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22</v>
      </c>
      <c r="B5" s="54">
        <f>B6+B7</f>
        <v>558</v>
      </c>
      <c r="C5" s="8">
        <f aca="true" t="shared" si="0" ref="C5:C10">IF(OR($B$5=0,B5=0),0,IF(ROUND((B5/$B$5*10000),0)=0,0,ROUND((B5/$B$5)*100,2)))</f>
        <v>100</v>
      </c>
      <c r="D5" s="54">
        <f>D6+D7</f>
        <v>550</v>
      </c>
      <c r="E5" s="8">
        <f aca="true" t="shared" si="1" ref="E5:E10">IF(OR($D$5=0,D5=0),0,IF(ROUND((D5/$D$5*10000),0)=0,0,ROUND((D5/$D$5)*100,2)))</f>
        <v>100</v>
      </c>
      <c r="F5" s="27">
        <f>F6+F7</f>
        <v>8</v>
      </c>
      <c r="G5" s="76">
        <f aca="true" t="shared" si="2" ref="G5:G10">IF(OR(D5=0,F5=0),0,IF(ROUND(F5/D5*10000,0)=0,0,ABS(ROUND(F5/D5*100,2))))</f>
        <v>1.45</v>
      </c>
    </row>
    <row r="6" spans="1:7" ht="30.75" customHeight="1">
      <c r="A6" s="9" t="s">
        <v>23</v>
      </c>
      <c r="B6" s="88">
        <v>0</v>
      </c>
      <c r="C6" s="13">
        <f t="shared" si="0"/>
        <v>0</v>
      </c>
      <c r="D6" s="30">
        <v>0</v>
      </c>
      <c r="E6" s="13">
        <f t="shared" si="1"/>
        <v>0</v>
      </c>
      <c r="F6" s="30">
        <f>B6-D6</f>
        <v>0</v>
      </c>
      <c r="G6" s="33">
        <f t="shared" si="2"/>
        <v>0</v>
      </c>
    </row>
    <row r="7" spans="1:7" ht="30.75" customHeight="1">
      <c r="A7" s="9" t="s">
        <v>24</v>
      </c>
      <c r="B7" s="30">
        <v>558</v>
      </c>
      <c r="C7" s="13">
        <f t="shared" si="0"/>
        <v>100</v>
      </c>
      <c r="D7" s="30">
        <v>550</v>
      </c>
      <c r="E7" s="13">
        <f t="shared" si="1"/>
        <v>100</v>
      </c>
      <c r="F7" s="74">
        <f>B7-D7</f>
        <v>8</v>
      </c>
      <c r="G7" s="33">
        <f t="shared" si="2"/>
        <v>1.45</v>
      </c>
    </row>
    <row r="8" spans="1:7" ht="45" customHeight="1">
      <c r="A8" s="4" t="s">
        <v>25</v>
      </c>
      <c r="B8" s="54">
        <f>B9</f>
        <v>15</v>
      </c>
      <c r="C8" s="8">
        <f t="shared" si="0"/>
        <v>2.69</v>
      </c>
      <c r="D8" s="54">
        <f>D9</f>
        <v>10</v>
      </c>
      <c r="E8" s="8">
        <f t="shared" si="1"/>
        <v>1.82</v>
      </c>
      <c r="F8" s="27">
        <f>B8-D8</f>
        <v>5</v>
      </c>
      <c r="G8" s="29">
        <f t="shared" si="2"/>
        <v>50</v>
      </c>
    </row>
    <row r="9" spans="1:7" ht="30.75" customHeight="1">
      <c r="A9" s="9" t="s">
        <v>26</v>
      </c>
      <c r="B9" s="30">
        <v>15</v>
      </c>
      <c r="C9" s="13">
        <f t="shared" si="0"/>
        <v>2.69</v>
      </c>
      <c r="D9" s="31">
        <v>10</v>
      </c>
      <c r="E9" s="13">
        <f t="shared" si="1"/>
        <v>1.82</v>
      </c>
      <c r="F9" s="74">
        <f>B9-D9</f>
        <v>5</v>
      </c>
      <c r="G9" s="33">
        <f t="shared" si="2"/>
        <v>50</v>
      </c>
    </row>
    <row r="10" spans="1:7" ht="30.75" customHeight="1">
      <c r="A10" s="4" t="s">
        <v>27</v>
      </c>
      <c r="B10" s="54">
        <f>B5-B8</f>
        <v>543</v>
      </c>
      <c r="C10" s="8">
        <f t="shared" si="0"/>
        <v>97.31</v>
      </c>
      <c r="D10" s="54">
        <f>D5-D8</f>
        <v>540</v>
      </c>
      <c r="E10" s="8">
        <f t="shared" si="1"/>
        <v>98.18</v>
      </c>
      <c r="F10" s="27">
        <f>B10-D10</f>
        <v>3</v>
      </c>
      <c r="G10" s="29">
        <f t="shared" si="2"/>
        <v>0.56</v>
      </c>
    </row>
    <row r="11" spans="1:7" s="82" customFormat="1" ht="45" customHeight="1">
      <c r="A11" s="77" t="s">
        <v>35</v>
      </c>
      <c r="B11" s="78">
        <f>B12+B13</f>
        <v>15</v>
      </c>
      <c r="C11" s="79">
        <f>IF(OR($B$11=0,B11=0),0,IF(ROUND((B11/$B$5*10000),0)=0,0,ROUND((B11/$B$11)*100,2)))</f>
        <v>100</v>
      </c>
      <c r="D11" s="78">
        <f>D12+D13</f>
        <v>10</v>
      </c>
      <c r="E11" s="79">
        <v>100</v>
      </c>
      <c r="F11" s="80">
        <f>F12+F13</f>
        <v>5</v>
      </c>
      <c r="G11" s="81">
        <f aca="true" t="shared" si="3" ref="G11:G16">IF(OR(D11=0,F11=0),0,IF(ROUND(F11/D11*10000,0)=0,0,ABS(ROUND(F11/D11*100,2))))</f>
        <v>50</v>
      </c>
    </row>
    <row r="12" spans="1:7" s="82" customFormat="1" ht="30.75" customHeight="1">
      <c r="A12" s="83" t="s">
        <v>36</v>
      </c>
      <c r="B12" s="84">
        <v>15</v>
      </c>
      <c r="C12" s="85">
        <f>IF(OR($B$11=0,B12=0),0,IF(ROUND((B12/$B$11*10000),0)=0,0,ROUND((B12/$B$11)*100,2)))</f>
        <v>100</v>
      </c>
      <c r="D12" s="84">
        <v>10</v>
      </c>
      <c r="E12" s="85">
        <f>+D12/D11*100</f>
        <v>100</v>
      </c>
      <c r="F12" s="86">
        <f>B12-D12</f>
        <v>5</v>
      </c>
      <c r="G12" s="87">
        <f t="shared" si="3"/>
        <v>50</v>
      </c>
    </row>
    <row r="13" spans="1:7" s="82" customFormat="1" ht="30.75" customHeight="1">
      <c r="A13" s="83" t="s">
        <v>37</v>
      </c>
      <c r="B13" s="88">
        <v>0</v>
      </c>
      <c r="C13" s="85">
        <f>IF(OR($B$5=0,B13=0),0,IF(ROUND((B13/$B$5*10000),0)=0,0,ROUND((B13/$B$5)*100,2)))</f>
        <v>0</v>
      </c>
      <c r="D13" s="88">
        <v>0</v>
      </c>
      <c r="E13" s="85">
        <f>IF(OR($D$5=0,D13=0),0,IF(ROUND((D13/$D$5*10000),0)=0,0,ROUND((D13/$D$5)*100,2)))</f>
        <v>0</v>
      </c>
      <c r="F13" s="86">
        <f>B13-D13</f>
        <v>0</v>
      </c>
      <c r="G13" s="87">
        <f t="shared" si="3"/>
        <v>0</v>
      </c>
    </row>
    <row r="14" spans="1:7" s="82" customFormat="1" ht="45" customHeight="1">
      <c r="A14" s="77" t="s">
        <v>38</v>
      </c>
      <c r="B14" s="78">
        <f>B15</f>
        <v>15</v>
      </c>
      <c r="C14" s="79">
        <f>IF(OR($B$11=0,B14=0),0,IF(ROUND((B14/$B$5*10000),0)=0,0,ROUND((B14/$B$11)*100,2)))</f>
        <v>100</v>
      </c>
      <c r="D14" s="78">
        <f>D15</f>
        <v>10</v>
      </c>
      <c r="E14" s="79">
        <v>100</v>
      </c>
      <c r="F14" s="80">
        <f>F15</f>
        <v>5</v>
      </c>
      <c r="G14" s="81">
        <f t="shared" si="3"/>
        <v>50</v>
      </c>
    </row>
    <row r="15" spans="1:7" s="82" customFormat="1" ht="30.75" customHeight="1">
      <c r="A15" s="83" t="s">
        <v>40</v>
      </c>
      <c r="B15" s="84">
        <v>15</v>
      </c>
      <c r="C15" s="85">
        <f>IF(OR($B$11=0,B15=0),0,IF(ROUND((B15/$B$11*10000),0)=0,0,ROUND((B15/$B$11)*100,2)))</f>
        <v>100</v>
      </c>
      <c r="D15" s="84">
        <v>10</v>
      </c>
      <c r="E15" s="85">
        <v>100</v>
      </c>
      <c r="F15" s="86">
        <f>B15-D15</f>
        <v>5</v>
      </c>
      <c r="G15" s="87">
        <f t="shared" si="3"/>
        <v>50</v>
      </c>
    </row>
    <row r="16" spans="1:7" s="82" customFormat="1" ht="35.25" customHeight="1">
      <c r="A16" s="77" t="s">
        <v>39</v>
      </c>
      <c r="B16" s="89">
        <f>B11-B14</f>
        <v>0</v>
      </c>
      <c r="C16" s="79">
        <f>IF(OR($B$5=0,B16=0),0,IF(ROUND((B16/$B$5*10000),0)=0,0,ROUND((B16/$B$5)*100,2)))</f>
        <v>0</v>
      </c>
      <c r="D16" s="89">
        <f>D11-D14</f>
        <v>0</v>
      </c>
      <c r="E16" s="79">
        <f>IF(OR($D$5=0,D16=0),0,IF(ROUND((D16/$D$5*10000),0)=0,0,ROUND((D16/$D$5)*100,2)))</f>
        <v>0</v>
      </c>
      <c r="F16" s="80">
        <f>F11-F14</f>
        <v>0</v>
      </c>
      <c r="G16" s="81">
        <f t="shared" si="3"/>
        <v>0</v>
      </c>
    </row>
    <row r="17" spans="1:7" ht="45" customHeight="1">
      <c r="A17" s="4"/>
      <c r="B17" s="26"/>
      <c r="C17" s="8"/>
      <c r="D17" s="27"/>
      <c r="E17" s="8"/>
      <c r="F17" s="28"/>
      <c r="G17" s="29"/>
    </row>
    <row r="18" spans="1:7" ht="30" customHeight="1">
      <c r="A18" s="9"/>
      <c r="B18" s="30"/>
      <c r="C18" s="13"/>
      <c r="D18" s="31"/>
      <c r="E18" s="13"/>
      <c r="F18" s="32"/>
      <c r="G18" s="33"/>
    </row>
    <row r="19" spans="1:7" ht="34.5" customHeight="1">
      <c r="A19" s="9"/>
      <c r="B19" s="30"/>
      <c r="C19" s="13"/>
      <c r="D19" s="31"/>
      <c r="E19" s="13"/>
      <c r="F19" s="32"/>
      <c r="G19" s="33"/>
    </row>
    <row r="20" spans="1:7" ht="34.5" customHeight="1">
      <c r="A20" s="9"/>
      <c r="B20" s="30"/>
      <c r="C20" s="13"/>
      <c r="D20" s="31"/>
      <c r="E20" s="13"/>
      <c r="F20" s="32"/>
      <c r="G20" s="33"/>
    </row>
    <row r="21" spans="1:7" ht="51" customHeight="1">
      <c r="A21" s="9"/>
      <c r="B21" s="30"/>
      <c r="C21" s="13"/>
      <c r="D21" s="31"/>
      <c r="E21" s="13"/>
      <c r="F21" s="32"/>
      <c r="G21" s="33"/>
    </row>
    <row r="22" spans="1:7" ht="79.5" customHeight="1" thickBot="1">
      <c r="A22" s="15"/>
      <c r="B22" s="34"/>
      <c r="C22" s="19"/>
      <c r="D22" s="35"/>
      <c r="E22" s="19"/>
      <c r="F22" s="36"/>
      <c r="G22" s="37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5" zoomScaleSheetLayoutView="75" workbookViewId="0" topLeftCell="A1">
      <selection activeCell="C14" sqref="C14"/>
    </sheetView>
  </sheetViews>
  <sheetFormatPr defaultColWidth="9.00390625" defaultRowHeight="16.5"/>
  <cols>
    <col min="1" max="1" width="44.50390625" style="0" customWidth="1"/>
    <col min="2" max="2" width="24.625" style="0" customWidth="1"/>
    <col min="3" max="3" width="25.1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97" t="s">
        <v>30</v>
      </c>
      <c r="B1" s="97"/>
      <c r="C1" s="97"/>
      <c r="D1" s="23"/>
      <c r="E1" s="23"/>
      <c r="F1" s="23"/>
      <c r="G1" s="23"/>
      <c r="H1" s="24"/>
    </row>
    <row r="2" spans="1:6" s="91" customFormat="1" ht="18.75" customHeight="1" thickBot="1">
      <c r="A2" s="103" t="s">
        <v>42</v>
      </c>
      <c r="B2" s="112"/>
      <c r="C2" s="65" t="s">
        <v>0</v>
      </c>
      <c r="D2" s="92"/>
      <c r="E2" s="92"/>
      <c r="F2" s="93"/>
    </row>
    <row r="3" spans="1:3" ht="21" customHeight="1">
      <c r="A3" s="113" t="s">
        <v>9</v>
      </c>
      <c r="B3" s="115" t="s">
        <v>2</v>
      </c>
      <c r="C3" s="116"/>
    </row>
    <row r="4" spans="1:3" ht="21" customHeight="1">
      <c r="A4" s="114"/>
      <c r="B4" s="117"/>
      <c r="C4" s="118"/>
    </row>
    <row r="5" spans="1:7" s="25" customFormat="1" ht="24" customHeight="1">
      <c r="A5" s="66" t="s">
        <v>10</v>
      </c>
      <c r="B5" s="71"/>
      <c r="C5" s="72"/>
      <c r="D5" s="95"/>
      <c r="E5" s="95"/>
      <c r="F5" s="95"/>
      <c r="G5" s="95"/>
    </row>
    <row r="6" spans="1:7" s="52" customFormat="1" ht="24" customHeight="1">
      <c r="A6" s="67" t="s">
        <v>16</v>
      </c>
      <c r="B6" s="39">
        <v>-15</v>
      </c>
      <c r="C6" s="40"/>
      <c r="D6" s="95"/>
      <c r="E6" s="95"/>
      <c r="F6" s="95"/>
      <c r="G6" s="95"/>
    </row>
    <row r="7" spans="1:7" s="52" customFormat="1" ht="24" customHeight="1">
      <c r="A7" s="67" t="s">
        <v>8</v>
      </c>
      <c r="B7" s="39">
        <v>0</v>
      </c>
      <c r="C7" s="40"/>
      <c r="D7" s="95"/>
      <c r="E7" s="95"/>
      <c r="F7" s="95"/>
      <c r="G7" s="95"/>
    </row>
    <row r="8" spans="1:7" s="53" customFormat="1" ht="24" customHeight="1">
      <c r="A8" s="68" t="s">
        <v>17</v>
      </c>
      <c r="B8" s="73"/>
      <c r="C8" s="70">
        <f>SUM(B6:B7)</f>
        <v>-15</v>
      </c>
      <c r="D8" s="96"/>
      <c r="E8" s="96"/>
      <c r="F8" s="96"/>
      <c r="G8" s="96"/>
    </row>
    <row r="9" spans="1:7" ht="21" customHeight="1" hidden="1">
      <c r="A9" s="43" t="s">
        <v>31</v>
      </c>
      <c r="B9" s="39"/>
      <c r="C9" s="42"/>
      <c r="D9" s="91"/>
      <c r="E9" s="91"/>
      <c r="F9" s="91"/>
      <c r="G9" s="91"/>
    </row>
    <row r="10" spans="1:7" ht="21" customHeight="1" hidden="1">
      <c r="A10" s="38" t="s">
        <v>34</v>
      </c>
      <c r="B10" s="39"/>
      <c r="C10" s="42"/>
      <c r="D10" s="91"/>
      <c r="E10" s="91"/>
      <c r="F10" s="91"/>
      <c r="G10" s="91"/>
    </row>
    <row r="11" spans="1:7" ht="21" customHeight="1" hidden="1">
      <c r="A11" s="41" t="s">
        <v>32</v>
      </c>
      <c r="B11" s="39"/>
      <c r="C11" s="42">
        <f>IF(SUM(B9:B10)=0,0,SUM(B9:B10))</f>
        <v>0</v>
      </c>
      <c r="D11" s="91"/>
      <c r="E11" s="91"/>
      <c r="F11" s="91"/>
      <c r="G11" s="91"/>
    </row>
    <row r="12" spans="1:3" s="25" customFormat="1" ht="24" customHeight="1">
      <c r="A12" s="69" t="s">
        <v>33</v>
      </c>
      <c r="B12" s="71"/>
      <c r="C12" s="70">
        <f>C11+C8</f>
        <v>-15</v>
      </c>
    </row>
    <row r="13" spans="1:3" s="25" customFormat="1" ht="24" customHeight="1">
      <c r="A13" s="69" t="s">
        <v>6</v>
      </c>
      <c r="B13" s="71"/>
      <c r="C13" s="45">
        <v>3150</v>
      </c>
    </row>
    <row r="14" spans="1:3" s="25" customFormat="1" ht="24" customHeight="1">
      <c r="A14" s="69" t="s">
        <v>7</v>
      </c>
      <c r="B14" s="71"/>
      <c r="C14" s="70">
        <f>C12+C13</f>
        <v>3135</v>
      </c>
    </row>
    <row r="15" spans="1:3" s="25" customFormat="1" ht="24" customHeight="1">
      <c r="A15" s="69"/>
      <c r="B15" s="71"/>
      <c r="C15" s="70"/>
    </row>
    <row r="16" spans="1:3" s="25" customFormat="1" ht="24" customHeight="1">
      <c r="A16" s="69"/>
      <c r="B16" s="71"/>
      <c r="C16" s="70"/>
    </row>
    <row r="17" spans="1:3" s="25" customFormat="1" ht="24" customHeight="1">
      <c r="A17" s="69"/>
      <c r="B17" s="71"/>
      <c r="C17" s="70"/>
    </row>
    <row r="18" spans="1:3" ht="21.75" customHeight="1">
      <c r="A18" s="38"/>
      <c r="B18" s="39"/>
      <c r="C18" s="40"/>
    </row>
    <row r="19" spans="1:3" ht="21.75" customHeight="1">
      <c r="A19" s="38"/>
      <c r="B19" s="39"/>
      <c r="C19" s="40"/>
    </row>
    <row r="20" spans="1:3" ht="21.75" customHeight="1">
      <c r="A20" s="38"/>
      <c r="B20" s="39"/>
      <c r="C20" s="40"/>
    </row>
    <row r="21" spans="1:3" ht="21.75" customHeight="1">
      <c r="A21" s="38"/>
      <c r="B21" s="39"/>
      <c r="C21" s="40"/>
    </row>
    <row r="22" spans="1:3" ht="21.75" customHeight="1">
      <c r="A22" s="38"/>
      <c r="B22" s="39"/>
      <c r="C22" s="40"/>
    </row>
    <row r="23" spans="1:3" ht="21" customHeight="1">
      <c r="A23" s="38"/>
      <c r="B23" s="39"/>
      <c r="C23" s="40"/>
    </row>
    <row r="24" spans="1:3" ht="22.5" customHeight="1">
      <c r="A24" s="41"/>
      <c r="B24" s="42"/>
      <c r="C24" s="42"/>
    </row>
    <row r="25" spans="1:3" ht="121.5" customHeight="1">
      <c r="A25" s="44"/>
      <c r="B25" s="42"/>
      <c r="C25" s="45"/>
    </row>
    <row r="26" spans="1:3" ht="191.25" customHeight="1" thickBot="1">
      <c r="A26" s="46"/>
      <c r="B26" s="47"/>
      <c r="C26" s="47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louise2008</cp:lastModifiedBy>
  <cp:lastPrinted>2016-08-17T06:30:33Z</cp:lastPrinted>
  <dcterms:created xsi:type="dcterms:W3CDTF">2001-07-11T06:52:26Z</dcterms:created>
  <dcterms:modified xsi:type="dcterms:W3CDTF">2016-08-17T06:54:07Z</dcterms:modified>
  <cp:category>I13</cp:category>
  <cp:version/>
  <cp:contentType/>
  <cp:contentStatus/>
</cp:coreProperties>
</file>